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680" windowHeight="11520" activeTab="0"/>
  </bookViews>
  <sheets>
    <sheet name="Лист1" sheetId="1" r:id="rId1"/>
    <sheet name="Лист2" sheetId="2" r:id="rId2"/>
  </sheets>
  <definedNames>
    <definedName name="КОЕ">'Лист2'!$A$3</definedName>
  </definedNames>
  <calcPr fullCalcOnLoad="1" refMode="R1C1"/>
</workbook>
</file>

<file path=xl/sharedStrings.xml><?xml version="1.0" encoding="utf-8"?>
<sst xmlns="http://schemas.openxmlformats.org/spreadsheetml/2006/main" count="29" uniqueCount="14">
  <si>
    <t>МОДЕЛЬ</t>
  </si>
  <si>
    <t>ЧЕХОЛ</t>
  </si>
  <si>
    <t>НАПОЛНЕНИЕ</t>
  </si>
  <si>
    <t>x</t>
  </si>
  <si>
    <r>
      <rPr>
        <b/>
        <sz val="11"/>
        <color indexed="8"/>
        <rFont val="Calibri"/>
        <family val="2"/>
      </rPr>
      <t>ПРИМЕЧАНИЕ:</t>
    </r>
    <r>
      <rPr>
        <sz val="10"/>
        <rFont val="Tahoma"/>
        <family val="0"/>
      </rPr>
      <t xml:space="preserve">  Цена на нестандартный размер матраса = плюс  10% к ближайшему большему  размеру</t>
    </r>
  </si>
  <si>
    <t>ЦЕНА</t>
  </si>
  <si>
    <t xml:space="preserve"> ОПТ</t>
  </si>
  <si>
    <t>НАЦЕНКА</t>
  </si>
  <si>
    <t>РАЗМЕР</t>
  </si>
  <si>
    <t>Армированный блок независимых пружин плотностью 256 пружин на м²</t>
  </si>
  <si>
    <t>PARADISO</t>
  </si>
  <si>
    <t>PARADISO 
Н - 24 см</t>
  </si>
  <si>
    <t>SILVER - съемный трикотажный чехол с серебрянными нитями, стеганный на холофайбере. Боковина AIR CYCLE</t>
  </si>
  <si>
    <t>конский волос 1 см, латекс 3 см с одной стороны и MIRROR FORM 4 см с другой стороны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</si>
</sst>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4"/>
      <color indexed="20"/>
      <name val="Tahoma"/>
      <family val="2"/>
    </font>
    <font>
      <sz val="10"/>
      <color indexed="9"/>
      <name val="Tahoma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20" applyFont="1" applyFill="1" applyBorder="1" applyAlignment="1">
      <alignment horizontal="center" vertical="center" wrapText="1"/>
      <protection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19" applyFont="1" applyFill="1" applyBorder="1" applyAlignment="1">
      <alignment horizontal="center" vertical="center" wrapText="1"/>
      <protection/>
    </xf>
    <xf numFmtId="0" fontId="5" fillId="0" borderId="1" xfId="1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5" fillId="3" borderId="1" xfId="18" applyNumberFormat="1" applyFont="1" applyFill="1" applyBorder="1" applyAlignment="1">
      <alignment horizontal="center" vertical="center" wrapText="1"/>
      <protection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</cellXfs>
  <cellStyles count="11">
    <cellStyle name="Normal" xfId="0"/>
    <cellStyle name="Hyperlink" xfId="15"/>
    <cellStyle name="Currency" xfId="16"/>
    <cellStyle name="Currency [0]" xfId="17"/>
    <cellStyle name="Обычный 2" xfId="18"/>
    <cellStyle name="Обычный 2 2 2" xfId="19"/>
    <cellStyle name="Обычный_БОННЕЛЬ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9525</xdr:rowOff>
    </xdr:from>
    <xdr:to>
      <xdr:col>8</xdr:col>
      <xdr:colOff>790575</xdr:colOff>
      <xdr:row>7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95300"/>
          <a:ext cx="515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I39"/>
  <sheetViews>
    <sheetView tabSelected="1" workbookViewId="0" topLeftCell="A4">
      <selection activeCell="L37" sqref="L37"/>
    </sheetView>
  </sheetViews>
  <sheetFormatPr defaultColWidth="9.140625" defaultRowHeight="12.75"/>
  <cols>
    <col min="1" max="1" width="3.7109375" style="0" customWidth="1"/>
    <col min="3" max="3" width="6.00390625" style="0" customWidth="1"/>
    <col min="4" max="4" width="10.7109375" style="0" customWidth="1"/>
    <col min="5" max="5" width="14.8515625" style="0" customWidth="1"/>
    <col min="7" max="7" width="6.7109375" style="0" customWidth="1"/>
    <col min="9" max="9" width="12.7109375" style="0" customWidth="1"/>
  </cols>
  <sheetData>
    <row r="5" ht="12.75" customHeight="1"/>
    <row r="7" ht="12.75" customHeight="1"/>
    <row r="10" spans="2:9" ht="18">
      <c r="B10" s="11" t="s">
        <v>10</v>
      </c>
      <c r="C10" s="12"/>
      <c r="D10" s="12"/>
      <c r="E10" s="12"/>
      <c r="F10" s="12"/>
      <c r="G10" s="12"/>
      <c r="H10" s="12"/>
      <c r="I10" s="12"/>
    </row>
    <row r="11" spans="2:9" ht="15" customHeight="1">
      <c r="B11" s="4"/>
      <c r="C11" s="4"/>
      <c r="D11" s="4"/>
      <c r="E11" s="4"/>
      <c r="F11" s="4"/>
      <c r="G11" s="4"/>
      <c r="H11" s="4"/>
      <c r="I11" s="4"/>
    </row>
    <row r="12" ht="12.75" customHeight="1">
      <c r="B12" t="s">
        <v>9</v>
      </c>
    </row>
    <row r="14" spans="2:9" ht="12.75" customHeight="1">
      <c r="B14" s="18" t="s">
        <v>8</v>
      </c>
      <c r="C14" s="18"/>
      <c r="D14" s="18"/>
      <c r="E14" s="19" t="s">
        <v>5</v>
      </c>
      <c r="F14" s="18" t="s">
        <v>8</v>
      </c>
      <c r="G14" s="18"/>
      <c r="H14" s="18"/>
      <c r="I14" s="19" t="s">
        <v>5</v>
      </c>
    </row>
    <row r="15" spans="2:9" ht="12.75">
      <c r="B15" s="9">
        <v>80</v>
      </c>
      <c r="C15" s="9" t="s">
        <v>3</v>
      </c>
      <c r="D15" s="9">
        <v>190</v>
      </c>
      <c r="E15" s="17">
        <f>КОЕ*11875</f>
        <v>18287.5</v>
      </c>
      <c r="F15" s="6"/>
      <c r="G15" s="7"/>
      <c r="H15" s="7"/>
      <c r="I15" s="8"/>
    </row>
    <row r="16" spans="2:9" ht="12.75" customHeight="1">
      <c r="B16" s="9">
        <v>80</v>
      </c>
      <c r="C16" s="9" t="s">
        <v>3</v>
      </c>
      <c r="D16" s="9">
        <v>200</v>
      </c>
      <c r="E16" s="17">
        <f>КОЕ*12500</f>
        <v>19250</v>
      </c>
      <c r="F16" s="6"/>
      <c r="G16" s="7"/>
      <c r="H16" s="7"/>
      <c r="I16" s="8"/>
    </row>
    <row r="17" spans="2:9" ht="12.75">
      <c r="B17" s="9">
        <v>90</v>
      </c>
      <c r="C17" s="9" t="s">
        <v>3</v>
      </c>
      <c r="D17" s="9">
        <v>190</v>
      </c>
      <c r="E17" s="17">
        <f>КОЕ*13359.375</f>
        <v>20573.4375</v>
      </c>
      <c r="F17" s="6"/>
      <c r="G17" s="7"/>
      <c r="H17" s="7"/>
      <c r="I17" s="8"/>
    </row>
    <row r="18" spans="2:9" ht="12.75">
      <c r="B18" s="9">
        <v>90</v>
      </c>
      <c r="C18" s="9" t="s">
        <v>3</v>
      </c>
      <c r="D18" s="9">
        <v>200</v>
      </c>
      <c r="E18" s="17">
        <f>КОЕ*14062.5</f>
        <v>21656.25</v>
      </c>
      <c r="F18" s="6"/>
      <c r="G18" s="7"/>
      <c r="H18" s="7"/>
      <c r="I18" s="8"/>
    </row>
    <row r="19" spans="2:9" ht="12.75">
      <c r="B19" s="9">
        <v>120</v>
      </c>
      <c r="C19" s="9" t="s">
        <v>3</v>
      </c>
      <c r="D19" s="9">
        <v>190</v>
      </c>
      <c r="E19" s="17">
        <f>КОЕ*17812.5</f>
        <v>27431.25</v>
      </c>
      <c r="F19" s="6"/>
      <c r="G19" s="7"/>
      <c r="H19" s="7"/>
      <c r="I19" s="8"/>
    </row>
    <row r="20" spans="2:9" ht="12.75">
      <c r="B20" s="9">
        <v>120</v>
      </c>
      <c r="C20" s="9" t="s">
        <v>3</v>
      </c>
      <c r="D20" s="9">
        <v>200</v>
      </c>
      <c r="E20" s="17">
        <f>КОЕ*18750</f>
        <v>28875</v>
      </c>
      <c r="F20" s="6"/>
      <c r="G20" s="7"/>
      <c r="H20" s="7"/>
      <c r="I20" s="8"/>
    </row>
    <row r="21" spans="2:9" ht="12.75">
      <c r="B21" s="9">
        <v>140</v>
      </c>
      <c r="C21" s="9" t="s">
        <v>3</v>
      </c>
      <c r="D21" s="9">
        <v>190</v>
      </c>
      <c r="E21" s="17">
        <f>КОЕ*20781.25</f>
        <v>32003.125</v>
      </c>
      <c r="F21" s="6"/>
      <c r="G21" s="7"/>
      <c r="H21" s="7"/>
      <c r="I21" s="8"/>
    </row>
    <row r="22" spans="2:9" ht="12.75">
      <c r="B22" s="9">
        <v>140</v>
      </c>
      <c r="C22" s="9" t="s">
        <v>3</v>
      </c>
      <c r="D22" s="9">
        <v>200</v>
      </c>
      <c r="E22" s="17">
        <f>КОЕ*21875</f>
        <v>33687.5</v>
      </c>
      <c r="F22" s="6"/>
      <c r="G22" s="7"/>
      <c r="H22" s="7"/>
      <c r="I22" s="8"/>
    </row>
    <row r="23" spans="2:9" ht="12.75">
      <c r="B23" s="9">
        <v>160</v>
      </c>
      <c r="C23" s="9" t="s">
        <v>3</v>
      </c>
      <c r="D23" s="9">
        <v>190</v>
      </c>
      <c r="E23" s="17">
        <f>КОЕ*23750</f>
        <v>36575</v>
      </c>
      <c r="F23" s="6"/>
      <c r="G23" s="7"/>
      <c r="H23" s="7"/>
      <c r="I23" s="8"/>
    </row>
    <row r="24" spans="2:9" ht="12.75">
      <c r="B24" s="10">
        <v>160</v>
      </c>
      <c r="C24" s="10" t="s">
        <v>3</v>
      </c>
      <c r="D24" s="10">
        <v>200</v>
      </c>
      <c r="E24" s="17">
        <f>КОЕ*25000</f>
        <v>38500</v>
      </c>
      <c r="F24" s="6"/>
      <c r="G24" s="7"/>
      <c r="H24" s="7"/>
      <c r="I24" s="8"/>
    </row>
    <row r="25" spans="2:9" ht="12.75">
      <c r="B25" s="9">
        <v>180</v>
      </c>
      <c r="C25" s="9" t="s">
        <v>3</v>
      </c>
      <c r="D25" s="9">
        <v>190</v>
      </c>
      <c r="E25" s="17">
        <f>КОЕ*26718.75</f>
        <v>41146.875</v>
      </c>
      <c r="F25" s="6"/>
      <c r="G25" s="7"/>
      <c r="H25" s="7"/>
      <c r="I25" s="8"/>
    </row>
    <row r="26" spans="2:9" ht="12.75">
      <c r="B26" s="9">
        <v>180</v>
      </c>
      <c r="C26" s="9" t="s">
        <v>3</v>
      </c>
      <c r="D26" s="9">
        <v>200</v>
      </c>
      <c r="E26" s="17">
        <f>КОЕ*28125</f>
        <v>43312.5</v>
      </c>
      <c r="F26" s="6"/>
      <c r="G26" s="7"/>
      <c r="H26" s="7"/>
      <c r="I26" s="8"/>
    </row>
    <row r="27" spans="2:9" ht="12.75">
      <c r="B27" s="9">
        <v>200</v>
      </c>
      <c r="C27" s="9" t="s">
        <v>3</v>
      </c>
      <c r="D27" s="9">
        <v>200</v>
      </c>
      <c r="E27" s="17">
        <f>КОЕ*31250</f>
        <v>48125</v>
      </c>
      <c r="F27" s="6"/>
      <c r="G27" s="7"/>
      <c r="H27" s="7"/>
      <c r="I27" s="8"/>
    </row>
    <row r="31" spans="2:5" ht="12.75">
      <c r="B31" s="1"/>
      <c r="C31" s="1"/>
      <c r="D31" s="1"/>
      <c r="E31" s="1"/>
    </row>
    <row r="32" spans="2:5" ht="15">
      <c r="B32" s="2" t="s">
        <v>4</v>
      </c>
      <c r="C32" s="3"/>
      <c r="D32" s="1"/>
      <c r="E32" s="1"/>
    </row>
    <row r="34" spans="2:9" ht="12.75">
      <c r="B34" s="13" t="s">
        <v>0</v>
      </c>
      <c r="C34" s="13"/>
      <c r="D34" s="13"/>
      <c r="E34" s="13" t="s">
        <v>11</v>
      </c>
      <c r="F34" s="13"/>
      <c r="G34" s="13"/>
      <c r="H34" s="13"/>
      <c r="I34" s="13"/>
    </row>
    <row r="35" spans="2:9" ht="12.75">
      <c r="B35" s="13"/>
      <c r="C35" s="13"/>
      <c r="D35" s="13"/>
      <c r="E35" s="13"/>
      <c r="F35" s="13"/>
      <c r="G35" s="13"/>
      <c r="H35" s="13"/>
      <c r="I35" s="13"/>
    </row>
    <row r="36" spans="2:9" ht="12.75">
      <c r="B36" s="13" t="s">
        <v>1</v>
      </c>
      <c r="C36" s="13"/>
      <c r="D36" s="13"/>
      <c r="E36" s="14" t="s">
        <v>12</v>
      </c>
      <c r="F36" s="15"/>
      <c r="G36" s="15"/>
      <c r="H36" s="15"/>
      <c r="I36" s="15"/>
    </row>
    <row r="37" spans="2:9" ht="31.5" customHeight="1">
      <c r="B37" s="13"/>
      <c r="C37" s="13"/>
      <c r="D37" s="13"/>
      <c r="E37" s="15"/>
      <c r="F37" s="15"/>
      <c r="G37" s="15"/>
      <c r="H37" s="15"/>
      <c r="I37" s="15"/>
    </row>
    <row r="38" spans="2:9" ht="12.75">
      <c r="B38" s="13" t="s">
        <v>2</v>
      </c>
      <c r="C38" s="13"/>
      <c r="D38" s="13"/>
      <c r="E38" s="16" t="s">
        <v>13</v>
      </c>
      <c r="F38" s="16"/>
      <c r="G38" s="16"/>
      <c r="H38" s="16"/>
      <c r="I38" s="16"/>
    </row>
    <row r="39" spans="2:9" ht="12.75">
      <c r="B39" s="13"/>
      <c r="C39" s="13"/>
      <c r="D39" s="13"/>
      <c r="E39" s="16"/>
      <c r="F39" s="16"/>
      <c r="G39" s="16"/>
      <c r="H39" s="16"/>
      <c r="I39" s="16"/>
    </row>
  </sheetData>
  <mergeCells count="9">
    <mergeCell ref="B10:I10"/>
    <mergeCell ref="B38:D39"/>
    <mergeCell ref="E36:I37"/>
    <mergeCell ref="E38:I39"/>
    <mergeCell ref="F14:H14"/>
    <mergeCell ref="B14:D14"/>
    <mergeCell ref="B34:D35"/>
    <mergeCell ref="B36:D37"/>
    <mergeCell ref="E34:I3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3" sqref="B3"/>
    </sheetView>
  </sheetViews>
  <sheetFormatPr defaultColWidth="9.140625" defaultRowHeight="12.75"/>
  <cols>
    <col min="1" max="16384" width="9.140625" style="5" customWidth="1"/>
  </cols>
  <sheetData>
    <row r="1" spans="1:2" ht="12.75">
      <c r="A1" s="5" t="s">
        <v>5</v>
      </c>
      <c r="B1" s="5" t="s">
        <v>6</v>
      </c>
    </row>
    <row r="2" spans="1:2" ht="12.75">
      <c r="A2" s="5" t="s">
        <v>7</v>
      </c>
      <c r="B2" s="5">
        <v>1.54</v>
      </c>
    </row>
    <row r="3" ht="12.75">
      <c r="A3" s="5">
        <f>B2</f>
        <v>1.54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2013-02-01T07:48:09Z</dcterms:created>
  <dcterms:modified xsi:type="dcterms:W3CDTF">2013-02-03T10:24:52Z</dcterms:modified>
  <cp:category/>
  <cp:version/>
  <cp:contentType/>
  <cp:contentStatus/>
</cp:coreProperties>
</file>