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640" windowHeight="11505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<sst xmlns="http://schemas.openxmlformats.org/spreadsheetml/2006/main" count="44" uniqueCount="14">
  <si>
    <t>МОДЕЛЬ</t>
  </si>
  <si>
    <t>ЧЕХОЛ</t>
  </si>
  <si>
    <t>НАПОЛНЕНИЕ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</si>
  <si>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</si>
  <si>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</si>
  <si>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</si>
  <si>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</si>
  <si>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</si>
  <si>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CAMELIA 
 Н - 24 см</t>
  </si>
  <si>
    <t xml:space="preserve"> трикотаж СOOLMAX, наполнение стежки  "лен - мохер". Боковина AIR CYCLE</t>
  </si>
  <si>
    <t xml:space="preserve"> Memory Naturalis 4 см с каждой стороны</t>
  </si>
  <si>
    <t>X</t>
  </si>
  <si>
    <t>190/195/200</t>
  </si>
  <si>
    <t>Блок независимых пружин с 7-ю зонами поддержки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</si>
</sst>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20" applyFont="1" applyFill="1" applyBorder="1" applyAlignment="1">
      <alignment horizontal="center" vertical="center" wrapText="1"/>
      <protection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0" borderId="2" xfId="19" applyFont="1" applyBorder="1" applyAlignment="1">
      <alignment horizontal="right"/>
      <protection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left"/>
      <protection/>
    </xf>
    <xf numFmtId="0" fontId="2" fillId="0" borderId="5" xfId="19" applyFont="1" applyBorder="1" applyAlignment="1">
      <alignment horizontal="right"/>
      <protection/>
    </xf>
    <xf numFmtId="0" fontId="2" fillId="0" borderId="6" xfId="19" applyFont="1" applyBorder="1" applyAlignment="1">
      <alignment horizontal="center"/>
      <protection/>
    </xf>
    <xf numFmtId="0" fontId="2" fillId="0" borderId="7" xfId="19" applyFont="1" applyBorder="1" applyAlignment="1">
      <alignment horizontal="left"/>
      <protection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 2 2 2" xfId="19"/>
    <cellStyle name="Обычный_БОННЕЛЬ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9525</xdr:rowOff>
    </xdr:from>
    <xdr:to>
      <xdr:col>8</xdr:col>
      <xdr:colOff>666750</xdr:colOff>
      <xdr:row>7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95300"/>
          <a:ext cx="515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I39"/>
  <sheetViews>
    <sheetView tabSelected="1" workbookViewId="0" topLeftCell="A4">
      <selection activeCell="H19" sqref="H19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2.57421875" style="0" customWidth="1"/>
    <col min="5" max="5" width="14.8515625" style="0" customWidth="1"/>
    <col min="7" max="7" width="6.7109375" style="0" customWidth="1"/>
    <col min="9" max="9" width="12.7109375" style="0" customWidth="1"/>
  </cols>
  <sheetData>
    <row r="5" ht="12.75" customHeight="1"/>
    <row r="7" ht="12.75" customHeight="1"/>
    <row r="10" spans="2:9" ht="18">
      <c r="B10" s="9" t="s">
        <v>8</v>
      </c>
      <c r="C10" s="10"/>
      <c r="D10" s="10"/>
      <c r="E10" s="10"/>
      <c r="F10" s="10"/>
      <c r="G10" s="10"/>
      <c r="H10" s="10"/>
      <c r="I10" s="10"/>
    </row>
    <row r="11" spans="2:9" ht="15" customHeight="1">
      <c r="B11" s="4"/>
      <c r="C11" s="4"/>
      <c r="D11" s="4"/>
      <c r="E11" s="4"/>
      <c r="F11" s="4"/>
      <c r="G11" s="4"/>
      <c r="H11" s="4"/>
      <c r="I11" s="4"/>
    </row>
    <row r="12" ht="12.75" customHeight="1">
      <c r="B12" t="s">
        <v>13</v>
      </c>
    </row>
    <row r="14" spans="2:9" ht="12.75" customHeight="1">
      <c r="B14" s="15" t="s">
        <v>7</v>
      </c>
      <c r="C14" s="15"/>
      <c r="D14" s="15"/>
      <c r="E14" s="16" t="s">
        <v>4</v>
      </c>
      <c r="F14" s="15" t="s">
        <v>7</v>
      </c>
      <c r="G14" s="15"/>
      <c r="H14" s="15"/>
      <c r="I14" s="16" t="s">
        <v>4</v>
      </c>
    </row>
    <row r="15" spans="2:9" ht="12.75">
      <c r="B15" s="17">
        <v>80</v>
      </c>
      <c r="C15" s="18" t="s">
        <v>11</v>
      </c>
      <c r="D15" s="19" t="s">
        <v>12</v>
      </c>
      <c r="E15" s="23">
        <f>КОЕ*13509.6404210526</f>
        <v>20804.846248421003</v>
      </c>
      <c r="F15" s="6"/>
      <c r="G15" s="7"/>
      <c r="H15" s="7"/>
      <c r="I15" s="8"/>
    </row>
    <row r="16" spans="2:9" ht="12.75" customHeight="1">
      <c r="B16" s="17">
        <v>85</v>
      </c>
      <c r="C16" s="18" t="s">
        <v>11</v>
      </c>
      <c r="D16" s="19" t="s">
        <v>12</v>
      </c>
      <c r="E16" s="23">
        <f>КОЕ*14353.9929473684</f>
        <v>22105.149138947338</v>
      </c>
      <c r="F16" s="6"/>
      <c r="G16" s="7"/>
      <c r="H16" s="7"/>
      <c r="I16" s="8"/>
    </row>
    <row r="17" spans="2:9" ht="12.75">
      <c r="B17" s="17">
        <v>90</v>
      </c>
      <c r="C17" s="18" t="s">
        <v>11</v>
      </c>
      <c r="D17" s="19" t="s">
        <v>12</v>
      </c>
      <c r="E17" s="23">
        <f>КОЕ*15198.3454736842</f>
        <v>23405.45202947367</v>
      </c>
      <c r="F17" s="6"/>
      <c r="G17" s="7"/>
      <c r="H17" s="7"/>
      <c r="I17" s="8"/>
    </row>
    <row r="18" spans="2:9" ht="12.75">
      <c r="B18" s="17">
        <v>100</v>
      </c>
      <c r="C18" s="18" t="s">
        <v>11</v>
      </c>
      <c r="D18" s="19" t="s">
        <v>12</v>
      </c>
      <c r="E18" s="23">
        <f>КОЕ*16887.0505263158</f>
        <v>26006.057810526334</v>
      </c>
      <c r="F18" s="6"/>
      <c r="G18" s="7"/>
      <c r="H18" s="7"/>
      <c r="I18" s="8"/>
    </row>
    <row r="19" spans="2:9" ht="12.75">
      <c r="B19" s="17">
        <v>110</v>
      </c>
      <c r="C19" s="18" t="s">
        <v>11</v>
      </c>
      <c r="D19" s="19" t="s">
        <v>12</v>
      </c>
      <c r="E19" s="23">
        <f>КОЕ*18575.7555789474</f>
        <v>28606.663591578996</v>
      </c>
      <c r="F19" s="6"/>
      <c r="G19" s="7"/>
      <c r="H19" s="7"/>
      <c r="I19" s="8"/>
    </row>
    <row r="20" spans="2:9" ht="12.75">
      <c r="B20" s="17">
        <v>120</v>
      </c>
      <c r="C20" s="18" t="s">
        <v>11</v>
      </c>
      <c r="D20" s="19" t="s">
        <v>12</v>
      </c>
      <c r="E20" s="23">
        <f>КОЕ*20264.4606315789</f>
        <v>31207.269372631505</v>
      </c>
      <c r="F20" s="6"/>
      <c r="G20" s="7"/>
      <c r="H20" s="7"/>
      <c r="I20" s="8"/>
    </row>
    <row r="21" spans="2:9" ht="12.75">
      <c r="B21" s="17">
        <v>130</v>
      </c>
      <c r="C21" s="18" t="s">
        <v>11</v>
      </c>
      <c r="D21" s="19" t="s">
        <v>12</v>
      </c>
      <c r="E21" s="23">
        <f>КОЕ*21953.1656842105</f>
        <v>33807.875153684174</v>
      </c>
      <c r="F21" s="6"/>
      <c r="G21" s="7"/>
      <c r="H21" s="7"/>
      <c r="I21" s="8"/>
    </row>
    <row r="22" spans="2:9" ht="12.75">
      <c r="B22" s="17">
        <v>140</v>
      </c>
      <c r="C22" s="18" t="s">
        <v>11</v>
      </c>
      <c r="D22" s="19" t="s">
        <v>12</v>
      </c>
      <c r="E22" s="23">
        <f>КОЕ*23641.8707368421</f>
        <v>36408.480934736835</v>
      </c>
      <c r="F22" s="6"/>
      <c r="G22" s="7"/>
      <c r="H22" s="7"/>
      <c r="I22" s="8"/>
    </row>
    <row r="23" spans="2:9" ht="12.75">
      <c r="B23" s="17">
        <v>150</v>
      </c>
      <c r="C23" s="18" t="s">
        <v>11</v>
      </c>
      <c r="D23" s="19" t="s">
        <v>12</v>
      </c>
      <c r="E23" s="23">
        <f>КОЕ*25330.5757894737</f>
        <v>39009.0867157895</v>
      </c>
      <c r="F23" s="6"/>
      <c r="G23" s="7"/>
      <c r="H23" s="7"/>
      <c r="I23" s="8"/>
    </row>
    <row r="24" spans="2:9" ht="12.75">
      <c r="B24" s="17">
        <v>160</v>
      </c>
      <c r="C24" s="18" t="s">
        <v>11</v>
      </c>
      <c r="D24" s="19" t="s">
        <v>12</v>
      </c>
      <c r="E24" s="23">
        <f>КОЕ*27019.2808421053</f>
        <v>41609.692496842166</v>
      </c>
      <c r="F24" s="6"/>
      <c r="G24" s="7"/>
      <c r="H24" s="7"/>
      <c r="I24" s="8"/>
    </row>
    <row r="25" spans="2:9" ht="12.75">
      <c r="B25" s="17">
        <v>170</v>
      </c>
      <c r="C25" s="18" t="s">
        <v>11</v>
      </c>
      <c r="D25" s="19" t="s">
        <v>12</v>
      </c>
      <c r="E25" s="23">
        <f>КОЕ*28707.9858947369</f>
        <v>44210.29827789483</v>
      </c>
      <c r="F25" s="6"/>
      <c r="G25" s="7"/>
      <c r="H25" s="7"/>
      <c r="I25" s="8"/>
    </row>
    <row r="26" spans="2:9" ht="12.75">
      <c r="B26" s="17">
        <v>180</v>
      </c>
      <c r="C26" s="18" t="s">
        <v>11</v>
      </c>
      <c r="D26" s="19" t="s">
        <v>12</v>
      </c>
      <c r="E26" s="23">
        <f>КОЕ*30396.6909473684</f>
        <v>46810.90405894734</v>
      </c>
      <c r="F26" s="6"/>
      <c r="G26" s="7"/>
      <c r="H26" s="7"/>
      <c r="I26" s="8"/>
    </row>
    <row r="27" spans="2:9" ht="12.75">
      <c r="B27" s="17">
        <v>190</v>
      </c>
      <c r="C27" s="18" t="s">
        <v>11</v>
      </c>
      <c r="D27" s="19" t="s">
        <v>12</v>
      </c>
      <c r="E27" s="23">
        <f>КОЕ*32085.396</f>
        <v>49411.50984</v>
      </c>
      <c r="F27" s="6"/>
      <c r="G27" s="7"/>
      <c r="H27" s="7"/>
      <c r="I27" s="8"/>
    </row>
    <row r="28" spans="2:9" ht="12.75">
      <c r="B28" s="20">
        <v>200</v>
      </c>
      <c r="C28" s="21" t="s">
        <v>11</v>
      </c>
      <c r="D28" s="22" t="s">
        <v>12</v>
      </c>
      <c r="E28" s="23">
        <f>КОЕ*33774.1010526316</f>
        <v>52012.11562105267</v>
      </c>
      <c r="F28" s="24"/>
      <c r="G28" s="24"/>
      <c r="H28" s="24"/>
      <c r="I28" s="24"/>
    </row>
    <row r="31" spans="2:5" ht="12.75">
      <c r="B31" s="1"/>
      <c r="C31" s="1"/>
      <c r="D31" s="1"/>
      <c r="E31" s="1"/>
    </row>
    <row r="32" spans="2:5" ht="15">
      <c r="B32" s="2" t="s">
        <v>3</v>
      </c>
      <c r="C32" s="3"/>
      <c r="D32" s="1"/>
      <c r="E32" s="1"/>
    </row>
    <row r="34" spans="2:9" ht="12.75">
      <c r="B34" s="11" t="s">
        <v>0</v>
      </c>
      <c r="C34" s="11"/>
      <c r="D34" s="11"/>
      <c r="E34" s="11" t="s">
        <v>8</v>
      </c>
      <c r="F34" s="11"/>
      <c r="G34" s="11"/>
      <c r="H34" s="11"/>
      <c r="I34" s="11"/>
    </row>
    <row r="35" spans="2:9" ht="12.75">
      <c r="B35" s="11"/>
      <c r="C35" s="11"/>
      <c r="D35" s="11"/>
      <c r="E35" s="11"/>
      <c r="F35" s="11"/>
      <c r="G35" s="11"/>
      <c r="H35" s="11"/>
      <c r="I35" s="11"/>
    </row>
    <row r="36" spans="2:9" ht="12.75">
      <c r="B36" s="11" t="s">
        <v>1</v>
      </c>
      <c r="C36" s="11"/>
      <c r="D36" s="11"/>
      <c r="E36" s="12" t="s">
        <v>9</v>
      </c>
      <c r="F36" s="13"/>
      <c r="G36" s="13"/>
      <c r="H36" s="13"/>
      <c r="I36" s="13"/>
    </row>
    <row r="37" spans="2:9" ht="31.5" customHeight="1">
      <c r="B37" s="11"/>
      <c r="C37" s="11"/>
      <c r="D37" s="11"/>
      <c r="E37" s="13"/>
      <c r="F37" s="13"/>
      <c r="G37" s="13"/>
      <c r="H37" s="13"/>
      <c r="I37" s="13"/>
    </row>
    <row r="38" spans="2:9" ht="12.75">
      <c r="B38" s="11" t="s">
        <v>2</v>
      </c>
      <c r="C38" s="11"/>
      <c r="D38" s="11"/>
      <c r="E38" s="14" t="s">
        <v>10</v>
      </c>
      <c r="F38" s="14"/>
      <c r="G38" s="14"/>
      <c r="H38" s="14"/>
      <c r="I38" s="14"/>
    </row>
    <row r="39" spans="2:9" ht="12.75">
      <c r="B39" s="11"/>
      <c r="C39" s="11"/>
      <c r="D39" s="11"/>
      <c r="E39" s="14"/>
      <c r="F39" s="14"/>
      <c r="G39" s="14"/>
      <c r="H39" s="14"/>
      <c r="I39" s="14"/>
    </row>
  </sheetData>
  <mergeCells count="9">
    <mergeCell ref="B10:I10"/>
    <mergeCell ref="B38:D39"/>
    <mergeCell ref="E36:I37"/>
    <mergeCell ref="E38:I39"/>
    <mergeCell ref="F14:H14"/>
    <mergeCell ref="B14:D14"/>
    <mergeCell ref="B34:D35"/>
    <mergeCell ref="B36:D37"/>
    <mergeCell ref="E34:I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5" customWidth="1"/>
  </cols>
  <sheetData>
    <row r="1" spans="1:2" ht="12.75">
      <c r="A1" s="5" t="s">
        <v>4</v>
      </c>
      <c r="B1" s="5" t="s">
        <v>5</v>
      </c>
    </row>
    <row r="2" spans="1:2" ht="12.75">
      <c r="A2" s="5" t="s">
        <v>6</v>
      </c>
      <c r="B2" s="5">
        <v>1.54</v>
      </c>
    </row>
    <row r="3" ht="12.75">
      <c r="A3" s="5">
        <f>B2</f>
        <v>1.54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2013-02-03T13:55:52Z</dcterms:modified>
  <cp:category/>
  <cp:version/>
  <cp:contentType/>
  <cp:contentStatus/>
</cp:coreProperties>
</file>