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640" windowHeight="11505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<sst xmlns="http://schemas.openxmlformats.org/spreadsheetml/2006/main" count="29" uniqueCount="13">
  <si>
    <t>МОДЕЛЬ</t>
  </si>
  <si>
    <t>ЧЕХОЛ</t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</si>
  <si>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</si>
  <si>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</si>
  <si>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</si>
  <si>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</si>
  <si>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</si>
  <si>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</si>
  <si>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</si>
  <si>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Армированный блок независимых пружин плотностью 256 пружин на м²</t>
  </si>
  <si>
    <t>EVOLUZIONE 
H - 26 см</t>
  </si>
  <si>
    <t>COMFORT - трикотаж, наполнение стежки 300 гр бамбуковое волокно</t>
  </si>
  <si>
    <t>2 см ERGOFLEX с каждой стороны, кокос 3 см с одной стороны, латекс 3 см с другой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</si>
</sst>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2" borderId="1" xfId="19" applyNumberFormat="1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790575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39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12" t="s">
        <v>10</v>
      </c>
      <c r="C10" s="13"/>
      <c r="D10" s="13"/>
      <c r="E10" s="13"/>
      <c r="F10" s="13"/>
      <c r="G10" s="13"/>
      <c r="H10" s="13"/>
      <c r="I10" s="13"/>
    </row>
    <row r="11" spans="2:9" ht="15" customHeight="1">
      <c r="B11" s="4"/>
      <c r="C11" s="4"/>
      <c r="D11" s="4"/>
      <c r="E11" s="4"/>
      <c r="F11" s="4"/>
      <c r="G11" s="4"/>
      <c r="H11" s="4"/>
      <c r="I11" s="4"/>
    </row>
    <row r="12" ht="12.75" customHeight="1">
      <c r="B12" t="s">
        <v>9</v>
      </c>
    </row>
    <row r="14" spans="2:9" ht="12.75" customHeight="1">
      <c r="B14" s="18" t="s">
        <v>8</v>
      </c>
      <c r="C14" s="18"/>
      <c r="D14" s="18"/>
      <c r="E14" s="19" t="s">
        <v>5</v>
      </c>
      <c r="F14" s="18" t="s">
        <v>8</v>
      </c>
      <c r="G14" s="18"/>
      <c r="H14" s="18"/>
      <c r="I14" s="19" t="s">
        <v>5</v>
      </c>
    </row>
    <row r="15" spans="2:9" ht="12.75">
      <c r="B15" s="10">
        <v>80</v>
      </c>
      <c r="C15" s="10" t="s">
        <v>3</v>
      </c>
      <c r="D15" s="10">
        <v>190</v>
      </c>
      <c r="E15" s="9">
        <f>КОЕ*6341.25</f>
        <v>9765.525</v>
      </c>
      <c r="F15" s="6"/>
      <c r="G15" s="7"/>
      <c r="H15" s="7"/>
      <c r="I15" s="8"/>
    </row>
    <row r="16" spans="2:9" ht="12.75" customHeight="1">
      <c r="B16" s="10">
        <v>80</v>
      </c>
      <c r="C16" s="10" t="s">
        <v>3</v>
      </c>
      <c r="D16" s="10">
        <v>200</v>
      </c>
      <c r="E16" s="9">
        <f>КОЕ*6675</f>
        <v>10279.5</v>
      </c>
      <c r="F16" s="6"/>
      <c r="G16" s="7"/>
      <c r="H16" s="7"/>
      <c r="I16" s="8"/>
    </row>
    <row r="17" spans="2:9" ht="12.75">
      <c r="B17" s="10">
        <v>90</v>
      </c>
      <c r="C17" s="10" t="s">
        <v>3</v>
      </c>
      <c r="D17" s="10">
        <v>190</v>
      </c>
      <c r="E17" s="9">
        <f>КОЕ*7133.90625</f>
        <v>10986.215625</v>
      </c>
      <c r="F17" s="6"/>
      <c r="G17" s="7"/>
      <c r="H17" s="7"/>
      <c r="I17" s="8"/>
    </row>
    <row r="18" spans="2:9" ht="12.75">
      <c r="B18" s="10">
        <v>90</v>
      </c>
      <c r="C18" s="10" t="s">
        <v>3</v>
      </c>
      <c r="D18" s="10">
        <v>200</v>
      </c>
      <c r="E18" s="9">
        <f>КОЕ*7509.375</f>
        <v>11564.4375</v>
      </c>
      <c r="F18" s="6"/>
      <c r="G18" s="7"/>
      <c r="H18" s="7"/>
      <c r="I18" s="8"/>
    </row>
    <row r="19" spans="2:9" ht="12.75">
      <c r="B19" s="10">
        <v>120</v>
      </c>
      <c r="C19" s="10" t="s">
        <v>3</v>
      </c>
      <c r="D19" s="10">
        <v>190</v>
      </c>
      <c r="E19" s="9">
        <f>КОЕ*9511.875</f>
        <v>14648.2875</v>
      </c>
      <c r="F19" s="6"/>
      <c r="G19" s="7"/>
      <c r="H19" s="7"/>
      <c r="I19" s="8"/>
    </row>
    <row r="20" spans="2:9" ht="12.75">
      <c r="B20" s="10">
        <v>120</v>
      </c>
      <c r="C20" s="10" t="s">
        <v>3</v>
      </c>
      <c r="D20" s="10">
        <v>200</v>
      </c>
      <c r="E20" s="9">
        <f>КОЕ*10012.5</f>
        <v>15419.25</v>
      </c>
      <c r="F20" s="6"/>
      <c r="G20" s="7"/>
      <c r="H20" s="7"/>
      <c r="I20" s="8"/>
    </row>
    <row r="21" spans="2:9" ht="12.75">
      <c r="B21" s="10">
        <v>140</v>
      </c>
      <c r="C21" s="10" t="s">
        <v>3</v>
      </c>
      <c r="D21" s="10">
        <v>190</v>
      </c>
      <c r="E21" s="9">
        <f>КОЕ*11097.1875</f>
        <v>17089.66875</v>
      </c>
      <c r="F21" s="6"/>
      <c r="G21" s="7"/>
      <c r="H21" s="7"/>
      <c r="I21" s="8"/>
    </row>
    <row r="22" spans="2:9" ht="12.75">
      <c r="B22" s="10">
        <v>140</v>
      </c>
      <c r="C22" s="10" t="s">
        <v>3</v>
      </c>
      <c r="D22" s="10">
        <v>200</v>
      </c>
      <c r="E22" s="9">
        <f>КОЕ*11681.25</f>
        <v>17989.125</v>
      </c>
      <c r="F22" s="6"/>
      <c r="G22" s="7"/>
      <c r="H22" s="7"/>
      <c r="I22" s="8"/>
    </row>
    <row r="23" spans="2:9" ht="12.75">
      <c r="B23" s="10">
        <v>160</v>
      </c>
      <c r="C23" s="10" t="s">
        <v>3</v>
      </c>
      <c r="D23" s="10">
        <v>190</v>
      </c>
      <c r="E23" s="9">
        <f>КОЕ*12682.5</f>
        <v>19531.05</v>
      </c>
      <c r="F23" s="6"/>
      <c r="G23" s="7"/>
      <c r="H23" s="7"/>
      <c r="I23" s="8"/>
    </row>
    <row r="24" spans="2:9" ht="12.75">
      <c r="B24" s="11">
        <v>160</v>
      </c>
      <c r="C24" s="11" t="s">
        <v>3</v>
      </c>
      <c r="D24" s="11">
        <v>200</v>
      </c>
      <c r="E24" s="9">
        <f>КОЕ*13350</f>
        <v>20559</v>
      </c>
      <c r="F24" s="6"/>
      <c r="G24" s="7"/>
      <c r="H24" s="7"/>
      <c r="I24" s="8"/>
    </row>
    <row r="25" spans="2:9" ht="12.75">
      <c r="B25" s="10">
        <v>180</v>
      </c>
      <c r="C25" s="10" t="s">
        <v>3</v>
      </c>
      <c r="D25" s="10">
        <v>190</v>
      </c>
      <c r="E25" s="9">
        <f>КОЕ*14267.8125</f>
        <v>21972.43125</v>
      </c>
      <c r="F25" s="6"/>
      <c r="G25" s="7"/>
      <c r="H25" s="7"/>
      <c r="I25" s="8"/>
    </row>
    <row r="26" spans="2:9" ht="12.75">
      <c r="B26" s="10">
        <v>180</v>
      </c>
      <c r="C26" s="10" t="s">
        <v>3</v>
      </c>
      <c r="D26" s="10">
        <v>200</v>
      </c>
      <c r="E26" s="9">
        <f>КОЕ*15018.75</f>
        <v>23128.875</v>
      </c>
      <c r="F26" s="6"/>
      <c r="G26" s="7"/>
      <c r="H26" s="7"/>
      <c r="I26" s="8"/>
    </row>
    <row r="27" spans="2:9" ht="12.75">
      <c r="B27" s="10">
        <v>200</v>
      </c>
      <c r="C27" s="10" t="s">
        <v>3</v>
      </c>
      <c r="D27" s="10">
        <v>200</v>
      </c>
      <c r="E27" s="9">
        <f>КОЕ*16687.5</f>
        <v>25698.75</v>
      </c>
      <c r="F27" s="6"/>
      <c r="G27" s="7"/>
      <c r="H27" s="7"/>
      <c r="I27" s="8"/>
    </row>
    <row r="31" spans="2:5" ht="12.75">
      <c r="B31" s="1"/>
      <c r="C31" s="1"/>
      <c r="D31" s="1"/>
      <c r="E31" s="1"/>
    </row>
    <row r="32" spans="2:5" ht="15">
      <c r="B32" s="2" t="s">
        <v>4</v>
      </c>
      <c r="C32" s="3"/>
      <c r="D32" s="1"/>
      <c r="E32" s="1"/>
    </row>
    <row r="34" spans="2:9" ht="12.75">
      <c r="B34" s="14" t="s">
        <v>0</v>
      </c>
      <c r="C34" s="14"/>
      <c r="D34" s="14"/>
      <c r="E34" s="14" t="s">
        <v>10</v>
      </c>
      <c r="F34" s="14"/>
      <c r="G34" s="14"/>
      <c r="H34" s="14"/>
      <c r="I34" s="14"/>
    </row>
    <row r="35" spans="2:9" ht="12.75">
      <c r="B35" s="14"/>
      <c r="C35" s="14"/>
      <c r="D35" s="14"/>
      <c r="E35" s="14"/>
      <c r="F35" s="14"/>
      <c r="G35" s="14"/>
      <c r="H35" s="14"/>
      <c r="I35" s="14"/>
    </row>
    <row r="36" spans="2:9" ht="12.75">
      <c r="B36" s="14" t="s">
        <v>1</v>
      </c>
      <c r="C36" s="14"/>
      <c r="D36" s="14"/>
      <c r="E36" s="15" t="s">
        <v>11</v>
      </c>
      <c r="F36" s="16"/>
      <c r="G36" s="16"/>
      <c r="H36" s="16"/>
      <c r="I36" s="16"/>
    </row>
    <row r="37" spans="2:9" ht="31.5" customHeight="1">
      <c r="B37" s="14"/>
      <c r="C37" s="14"/>
      <c r="D37" s="14"/>
      <c r="E37" s="16"/>
      <c r="F37" s="16"/>
      <c r="G37" s="16"/>
      <c r="H37" s="16"/>
      <c r="I37" s="16"/>
    </row>
    <row r="38" spans="2:9" ht="12.75">
      <c r="B38" s="14" t="s">
        <v>2</v>
      </c>
      <c r="C38" s="14"/>
      <c r="D38" s="14"/>
      <c r="E38" s="17" t="s">
        <v>12</v>
      </c>
      <c r="F38" s="17"/>
      <c r="G38" s="17"/>
      <c r="H38" s="17"/>
      <c r="I38" s="17"/>
    </row>
    <row r="39" spans="2:9" ht="12.75">
      <c r="B39" s="14"/>
      <c r="C39" s="14"/>
      <c r="D39" s="14"/>
      <c r="E39" s="17"/>
      <c r="F39" s="17"/>
      <c r="G39" s="17"/>
      <c r="H39" s="17"/>
      <c r="I39" s="17"/>
    </row>
  </sheetData>
  <mergeCells count="9">
    <mergeCell ref="B10:I10"/>
    <mergeCell ref="B38:D39"/>
    <mergeCell ref="E36:I37"/>
    <mergeCell ref="E38:I39"/>
    <mergeCell ref="F14:H14"/>
    <mergeCell ref="B14:D14"/>
    <mergeCell ref="B34:D35"/>
    <mergeCell ref="B36:D37"/>
    <mergeCell ref="E34:I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5" customWidth="1"/>
  </cols>
  <sheetData>
    <row r="1" spans="1:2" ht="12.75">
      <c r="A1" s="5" t="s">
        <v>5</v>
      </c>
      <c r="B1" s="5" t="s">
        <v>6</v>
      </c>
    </row>
    <row r="2" spans="1:2" ht="12.75">
      <c r="A2" s="5" t="s">
        <v>7</v>
      </c>
      <c r="B2" s="5">
        <v>1.54</v>
      </c>
    </row>
    <row r="3" ht="12.75">
      <c r="A3" s="5">
        <f>B2</f>
        <v>1.54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2013-02-03T12:01:22Z</dcterms:modified>
  <cp:category/>
  <cp:version/>
  <cp:contentType/>
  <cp:contentStatus/>
</cp:coreProperties>
</file>